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cyfoethnaturiolcymru-my.sharepoint.com/personal/samantha_evans_cyfoethnaturiolcymru_gov_uk/Documents/Desktop/"/>
    </mc:Choice>
  </mc:AlternateContent>
  <xr:revisionPtr revIDLastSave="0" documentId="8_{9FE92FFE-14F2-43A1-97E7-0ED318B5211C}" xr6:coauthVersionLast="47" xr6:coauthVersionMax="47" xr10:uidLastSave="{00000000-0000-0000-0000-000000000000}"/>
  <bookViews>
    <workbookView xWindow="-110" yWindow="-110" windowWidth="19420" windowHeight="10420" xr2:uid="{00000000-000D-0000-FFFF-FFFF00000000}"/>
  </bookViews>
  <sheets>
    <sheet name="Standard Permit GR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7" i="1" l="1"/>
  <c r="J87" i="1" s="1"/>
  <c r="K87" i="1" s="1"/>
  <c r="I87" i="1"/>
  <c r="H86" i="1"/>
  <c r="J86" i="1"/>
  <c r="K86" i="1" s="1"/>
  <c r="I86" i="1"/>
  <c r="H85" i="1"/>
  <c r="J85" i="1" s="1"/>
  <c r="K85" i="1" s="1"/>
  <c r="I85" i="1"/>
  <c r="H84" i="1"/>
  <c r="J84" i="1"/>
  <c r="K84" i="1" s="1"/>
  <c r="I84" i="1"/>
  <c r="H83" i="1"/>
  <c r="J83" i="1" s="1"/>
  <c r="K83" i="1" s="1"/>
  <c r="I83" i="1"/>
  <c r="H82" i="1"/>
  <c r="J82" i="1"/>
  <c r="K82" i="1" s="1"/>
  <c r="I82" i="1"/>
  <c r="H81" i="1"/>
  <c r="J81" i="1" s="1"/>
  <c r="K81" i="1" s="1"/>
  <c r="I81" i="1"/>
  <c r="H80" i="1"/>
  <c r="J80" i="1"/>
  <c r="K80" i="1" s="1"/>
  <c r="I80" i="1"/>
  <c r="H79" i="1"/>
  <c r="J79" i="1" s="1"/>
  <c r="K79" i="1" s="1"/>
  <c r="I79" i="1"/>
  <c r="H78" i="1"/>
  <c r="I78" i="1"/>
  <c r="J78" i="1" s="1"/>
  <c r="K78" i="1" s="1"/>
  <c r="H77" i="1"/>
  <c r="J77" i="1" s="1"/>
  <c r="K77" i="1" s="1"/>
  <c r="I77" i="1"/>
  <c r="H76" i="1"/>
  <c r="I76" i="1"/>
  <c r="J76" i="1" s="1"/>
  <c r="K76" i="1" s="1"/>
  <c r="H75" i="1"/>
  <c r="J75" i="1" s="1"/>
  <c r="K75" i="1" s="1"/>
  <c r="I75" i="1"/>
  <c r="H74" i="1"/>
  <c r="I74" i="1"/>
  <c r="J74" i="1" s="1"/>
  <c r="K74" i="1" s="1"/>
  <c r="H73" i="1"/>
  <c r="J73" i="1" s="1"/>
  <c r="K73" i="1" s="1"/>
  <c r="I73" i="1"/>
  <c r="H72" i="1"/>
  <c r="I72" i="1"/>
  <c r="J72" i="1" s="1"/>
  <c r="K72" i="1" s="1"/>
  <c r="I71" i="1"/>
  <c r="H71" i="1"/>
  <c r="J71" i="1" s="1"/>
  <c r="K71" i="1" s="1"/>
  <c r="I70" i="1"/>
  <c r="H70" i="1"/>
  <c r="J70" i="1" s="1"/>
  <c r="K70" i="1" s="1"/>
  <c r="H69" i="1"/>
  <c r="J69" i="1" s="1"/>
  <c r="K69" i="1" s="1"/>
  <c r="I69" i="1"/>
  <c r="H68" i="1"/>
  <c r="I68" i="1"/>
  <c r="J68" i="1" s="1"/>
  <c r="K6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Yearsley</author>
  </authors>
  <commentList>
    <comment ref="B34" authorId="0" shapeId="0" xr:uid="{00000000-0006-0000-0000-00000100000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rPr>
          <t xml:space="preserve">
</t>
        </r>
      </text>
    </comment>
    <comment ref="C34" authorId="0" shapeId="0" xr:uid="{00000000-0006-0000-0000-00000200000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34" authorId="0" shapeId="0" xr:uid="{00000000-0006-0000-0000-000003000000}">
      <text>
        <r>
          <rPr>
            <b/>
            <sz val="10"/>
            <color indexed="81"/>
            <rFont val="Arial"/>
            <family val="2"/>
          </rPr>
          <t xml:space="preserve">Harm </t>
        </r>
        <r>
          <rPr>
            <sz val="10"/>
            <color indexed="81"/>
            <rFont val="Arial"/>
            <family val="2"/>
          </rPr>
          <t>may arise when a specific hazard is realised.</t>
        </r>
      </text>
    </comment>
    <comment ref="E34" authorId="0" shapeId="0" xr:uid="{00000000-0006-0000-0000-00000400000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rPr>
          <t xml:space="preserve">
</t>
        </r>
      </text>
    </comment>
    <comment ref="F34" authorId="0" shapeId="0" xr:uid="{00000000-0006-0000-0000-00000500000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rPr>
          <t xml:space="preserve">
</t>
        </r>
      </text>
    </comment>
    <comment ref="G34" authorId="0" shapeId="0" xr:uid="{00000000-0006-0000-0000-00000600000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rPr>
          <t xml:space="preserve">
</t>
        </r>
      </text>
    </comment>
    <comment ref="H34" authorId="0" shapeId="0" xr:uid="{00000000-0006-0000-0000-00000700000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34" authorId="0" shapeId="0" xr:uid="{00000000-0006-0000-0000-00000800000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rPr>
          <t xml:space="preserve">
</t>
        </r>
      </text>
    </comment>
  </commentList>
</comments>
</file>

<file path=xl/sharedStrings.xml><?xml version="1.0" encoding="utf-8"?>
<sst xmlns="http://schemas.openxmlformats.org/spreadsheetml/2006/main" count="264" uniqueCount="156">
  <si>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</si>
  <si>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</si>
  <si>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</si>
  <si>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</si>
  <si>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</si>
  <si>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</si>
  <si>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</si>
  <si>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</si>
  <si>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</si>
  <si>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</si>
  <si>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</si>
  <si>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</si>
  <si>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</si>
  <si>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</si>
  <si>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</si>
  <si>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</si>
  <si>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</si>
  <si>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</si>
  <si>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</si>
  <si>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</si>
  <si>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</si>
  <si>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</si>
  <si>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</si>
  <si>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</si>
  <si>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</si>
  <si>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</si>
  <si>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</si>
  <si>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</si>
  <si>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</si>
  <si>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</si>
  <si>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</si>
  <si>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</si>
  <si>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</si>
  <si>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</si>
  <si>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</si>
  <si>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</si>
  <si>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What is the magnitude of the risk after management? (This residual risk will be controlled by Compliance Assessment).</t>
  </si>
  <si>
    <t>Location of environmentally sensitive sites (km / m):</t>
  </si>
  <si>
    <t>Greater than 200m (see below)</t>
  </si>
  <si>
    <t>Parameter 4</t>
  </si>
  <si>
    <t>Parameter 6</t>
  </si>
  <si>
    <t>Abbreviations:</t>
  </si>
  <si>
    <t>Local human population</t>
  </si>
  <si>
    <t>Nuisance - dust on cars, clothing etc.</t>
  </si>
  <si>
    <t>Nuisance, loss of amenity</t>
  </si>
  <si>
    <t>Odour</t>
  </si>
  <si>
    <t>Harm to human health, nuisance, loss of amenity</t>
  </si>
  <si>
    <t>Air transport and over land</t>
  </si>
  <si>
    <t>Pests (e.g. flies)</t>
  </si>
  <si>
    <t xml:space="preserve">Insect pests can multiply on permitted wastes, particularly in summer months </t>
  </si>
  <si>
    <t>Flood waters</t>
  </si>
  <si>
    <t>Direct run-off from site across ground surface, via surface water drains, ditches etc.</t>
  </si>
  <si>
    <t>Groundwater</t>
  </si>
  <si>
    <t>Any</t>
  </si>
  <si>
    <t>Standard Facility:</t>
  </si>
  <si>
    <t>Nuisance, loss of amenity and harm to animal health</t>
  </si>
  <si>
    <t>Local residents often sensitive to litter.</t>
  </si>
  <si>
    <t>Local residents often sensitive to odour.</t>
  </si>
  <si>
    <t>Local human population and local environment</t>
  </si>
  <si>
    <t>Direct physical contact</t>
  </si>
  <si>
    <t xml:space="preserve">Abstraction from watercourse downstream of facility (for agricultural or potable use). </t>
  </si>
  <si>
    <t>Acute effects, closure of abstraction intakes.</t>
  </si>
  <si>
    <t>Parameter 7</t>
  </si>
  <si>
    <t>and from areas of the facility not used for the storage or treatment of wastes.</t>
  </si>
  <si>
    <t>The scope of the permit and associated rules is defined by the following risk criteria:</t>
  </si>
  <si>
    <t>SR - Standard Rule</t>
  </si>
  <si>
    <t xml:space="preserve">As above </t>
  </si>
  <si>
    <t>Air transport then deposition</t>
  </si>
  <si>
    <t>Releases of particulate matter (dusts) and micro-organisms (bioaerosols).</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</si>
  <si>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</si>
  <si>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</si>
  <si>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</si>
  <si>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</si>
  <si>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</si>
  <si>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</si>
  <si>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</si>
  <si>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</si>
  <si>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</si>
  <si>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</si>
  <si>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</si>
  <si>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Risk of accidental combustion of waste is moderate.</t>
  </si>
  <si>
    <t>Nuisance, loss of amenity, loss of sleep.</t>
  </si>
  <si>
    <t xml:space="preserve">Noise through the air and vibration through the ground. </t>
  </si>
  <si>
    <t>Local residents often sensitive to noise and vibration</t>
  </si>
  <si>
    <t>Local human population and / or livestock after gaining unauthorised access to the waste operation</t>
  </si>
  <si>
    <t>Local human population and local environment.</t>
  </si>
  <si>
    <t xml:space="preserve">Protected sites -  European sites and SSSIs  </t>
  </si>
  <si>
    <t>proposed or Special Protection Area or Ramsar site) or a Site of Special Scientific Interest (SSSI).</t>
  </si>
  <si>
    <t>As above</t>
  </si>
  <si>
    <t>Contaminated waters used for recreational purposes</t>
  </si>
  <si>
    <t>Harm to human health - respiratory irritation and illness.</t>
  </si>
  <si>
    <t>Nuisance, loss of amenity, road traffic accidents.</t>
  </si>
  <si>
    <t>Direct contact or ingestion</t>
  </si>
  <si>
    <t>Harm to human health - skin damage or gastro-intestinal illness.</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</si>
  <si>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</si>
  <si>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</si>
  <si>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</si>
  <si>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Watercourse must have medium / high flow for abstraction to be permitted, which will dilute contaminated run-off.</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</si>
  <si>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</si>
  <si>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</si>
  <si>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</si>
  <si>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</si>
  <si>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</si>
  <si>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</si>
  <si>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Parameter 5</t>
  </si>
  <si>
    <t>The only point source discharges to controlled waters or groundwater, are surface water from the roofs of buildings</t>
  </si>
  <si>
    <t xml:space="preserve">Litter </t>
  </si>
  <si>
    <t>Harm to human health - from waste carried off site and faeces.  Nuisance and  loss of amenity.</t>
  </si>
  <si>
    <t>Accidental fire causing the release of polluting materials to air (smoke or fumes), water or land.</t>
  </si>
  <si>
    <t>Respiratory irritation, illness and nuisance to local population.  Injury to staff or firefighters. Pollution of water or land.</t>
  </si>
  <si>
    <t>As above.</t>
  </si>
  <si>
    <t>Harm to protected site through toxic contamination, nutrient enrichment, smothering, disturbance, predation etc.</t>
  </si>
  <si>
    <t>All surface waters close to and downstream of site.</t>
  </si>
  <si>
    <t xml:space="preserve">Permitted waste types are non-hazardous so any waste washed off site will add to the volume of the local post-flood clean up workload, rather than the hazard.  </t>
  </si>
  <si>
    <t>Waste types are non-hazardous so harm is likely to be temporary and reversible.</t>
  </si>
  <si>
    <t>As above (excluding comments on access to waste).  Permitted activities do not include the burning of waste.</t>
  </si>
  <si>
    <t>There is a potential for contaminated rainwater run-off or leachate from permitted waste types.</t>
  </si>
  <si>
    <t>Road safety, local residents often sensitive to mud on roads.</t>
  </si>
  <si>
    <t>Spillage of liquids, leachate from waste, contaminated rainwater run-off from waste e.g. containing suspended solids.</t>
  </si>
  <si>
    <t>Local residents often sensitive to dust.</t>
  </si>
  <si>
    <t>in a manner which significantly increases any of the risks compared to the generic operation of this type of facility,</t>
  </si>
  <si>
    <t>Parameter 8</t>
  </si>
  <si>
    <t>Permitted waste types do not include …. dusts, powders or loose fibres so only a medium magnitude risk is estimated.  There is potential for exposure if anyone is living or working close to the site (apart from the operator and employees)</t>
  </si>
  <si>
    <t>The activities are not carried out predominantly using a limited number of the permitted waste types</t>
  </si>
  <si>
    <t xml:space="preserve">The permitted activities shall not be carried out within 200m of a European Site (candidate or Special Area of Conservation,  </t>
  </si>
  <si>
    <t>Waste Operation: Materials Recycling Facility</t>
  </si>
  <si>
    <t>Permitted waste types - Source segregated municipal/household waste and similar waste.</t>
  </si>
  <si>
    <t>All wastes shall be stored and treated inside a building</t>
  </si>
  <si>
    <t xml:space="preserve">All waste shall be stored and treated on an impermeable surface with sealed drainage system </t>
  </si>
  <si>
    <t>all storage and treatment …. inside a building…. on an impermeable surface with sealed drainage system.</t>
  </si>
  <si>
    <t>Permitted wastes may attract scavenging animals and birds.</t>
  </si>
  <si>
    <t>Permitted waste types include sludges or liquids but are predominantly solids and all are non-hazardous so only a medium magnitude risk is estimated.</t>
  </si>
  <si>
    <t>Permitted activities - The storage of waste (R13,) and treatment consisting only of manual</t>
  </si>
  <si>
    <t>sorting, separation, screening, shredding, baling and compaction of wastes  (R3, R4, R5).</t>
  </si>
  <si>
    <t>for example predominantly storing wastes which present a significant increase in fire risk.</t>
  </si>
  <si>
    <t>Quantity of waste accepted at the facility: &lt;75,000 tonnes per annum.</t>
  </si>
  <si>
    <t>Permitted waste types are non-hazardous so only a medium magnitude risk is estimated.</t>
  </si>
  <si>
    <t>Permitted waste types include sludges or liquids but are predominantly solids so only a medium magnitude risk is estimated.  There is potential for contaminated rainwater run-off from wastes stored outside buildings especially during heavy rain.</t>
  </si>
  <si>
    <t>Chronic effects: deterioration of water quality</t>
  </si>
  <si>
    <t xml:space="preserve">SR (emissions of substances not controlled by emission limits - buildings) - emissions of substances .... shall not cause pollution…., with appropriate measures: </t>
  </si>
  <si>
    <t>SR (emissions of substances not controlled by emission limits - buildings). SR (if required) - emissions management plan.</t>
  </si>
  <si>
    <t>As above. Appropriate measures could include clearing litter arising from the activities from affected areas outside the site.</t>
  </si>
  <si>
    <t>As above. Appropriate measures could include clearing waste, litter and mud arising from the activities from affected areas outside the site.</t>
  </si>
  <si>
    <t>SR - emissions shall be free from odour….  SR (if required) - odour management plan. Odour will be restricted by SR (emissions of substances not controlled by emission limits - buildings).</t>
  </si>
  <si>
    <t>SR - emissions shall be free from noise and vibration......  SR (if required) - noise and vibration management plan.  Noise will be restricted by SR (emissions of substances not controlled by emission limits - buildings).</t>
  </si>
  <si>
    <t>SR - emissions of substances not controlled by emission limits (including those from scavenging animals, scavenging birds and other pests) shall not cause pollution.....  Access to waste is restricted by SR (emissions of substances not controlled by emission limits - buildings).</t>
  </si>
  <si>
    <t>SR - management system (will include flood risk management). Waste washed off site restricted by SR (emissions of substances not controlled by emission limits - buildings).</t>
  </si>
  <si>
    <t>SR - activities shall be managed and operated in accordance with a management system (will include site security measures to prevent unauthorised access). Access to waste restricted by SR (emissions of substances not controlled by emission limits - buildings).</t>
  </si>
  <si>
    <t>As above. SR - management system (will include fire and spillages). Spread of fire restricted by SR (emissions of substances not controlled by emission limits - buildings).</t>
  </si>
  <si>
    <t>SR - All liquids shall be provided with secondary containment.... (applies to wastes and non- wastes such as fuels). Run-off restricted by SR (emissions of substances not controlled by emission limits - buildings).</t>
  </si>
  <si>
    <t>SR - activities shall not be carried out within 200m of a European Site or SSSI. (Distance criteria as agreed with Natural England/Countryside Council for Wales).</t>
  </si>
  <si>
    <t>Generic risk assessment for standard rules set number SR2008No14 v4.0</t>
  </si>
  <si>
    <t>Parameter 9</t>
  </si>
  <si>
    <t>The permitted activities shall not be carried out within 50m of any well, spring or borehole used for the supply of water for human consumption.  This must include private water supplies.</t>
  </si>
  <si>
    <t>As above, also  activities shall not be carried out within 50m of any well, spring or borehole used for the supply of water for human consumption. This must include private water supplies.</t>
  </si>
  <si>
    <t>Natural Resources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</si>
</sst>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ont>
    <font>
      <b/>
      <sz val="12"/>
      <name val="Arial"/>
      <family val="2"/>
    </font>
    <font>
      <sz val="12"/>
      <name val="Arial"/>
      <family val="2"/>
    </font>
    <font>
      <b/>
      <sz val="12"/>
      <name val="Arial"/>
    </font>
    <font>
      <b/>
      <sz val="14"/>
      <name val="Arial"/>
    </font>
    <font>
      <b/>
      <sz val="14"/>
      <name val="Arial"/>
      <family val="2"/>
    </font>
    <font>
      <sz val="8"/>
      <color indexed="81"/>
      <name val="Tahoma"/>
    </font>
    <font>
      <sz val="10"/>
      <color indexed="81"/>
      <name val="Arial"/>
      <family val="2"/>
    </font>
    <font>
      <b/>
      <sz val="10"/>
      <color indexed="81"/>
      <name val="Arial"/>
      <family val="2"/>
    </font>
    <font>
      <b/>
      <sz val="10"/>
      <name val="Arial"/>
      <family val="2"/>
    </font>
    <font>
      <sz val="10"/>
      <name val="Arial"/>
      <family val="2"/>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s>
  <borders count="29">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85">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8" xfId="0" applyBorder="1"/>
    <xf numFmtId="0" fontId="0" fillId="0" borderId="8" xfId="0" applyFill="1" applyBorder="1"/>
    <xf numFmtId="0" fontId="0" fillId="0" borderId="0" xfId="0" applyFill="1" applyBorder="1"/>
    <xf numFmtId="0" fontId="0" fillId="0" borderId="0" xfId="0" applyFill="1"/>
    <xf numFmtId="0" fontId="0" fillId="2" borderId="9" xfId="0" applyFill="1" applyBorder="1" applyAlignment="1">
      <alignment horizontal="centerContinuous" vertical="top"/>
    </xf>
    <xf numFmtId="0" fontId="4" fillId="2" borderId="10" xfId="0" applyFont="1" applyFill="1" applyBorder="1" applyAlignment="1">
      <alignment vertical="center"/>
    </xf>
    <xf numFmtId="0" fontId="4" fillId="2" borderId="9" xfId="0" applyFont="1" applyFill="1" applyBorder="1" applyAlignment="1">
      <alignment horizontal="centerContinuous" vertical="center"/>
    </xf>
    <xf numFmtId="0" fontId="4" fillId="2" borderId="9" xfId="0" applyFont="1" applyFill="1" applyBorder="1" applyAlignment="1">
      <alignment vertical="center"/>
    </xf>
    <xf numFmtId="0" fontId="2" fillId="2" borderId="10" xfId="0" applyFont="1" applyFill="1" applyBorder="1" applyAlignment="1">
      <alignment horizontal="centerContinuous" vertical="center"/>
    </xf>
    <xf numFmtId="0" fontId="0" fillId="2" borderId="11" xfId="0" applyFill="1" applyBorder="1" applyAlignment="1">
      <alignment horizontal="centerContinuous" vertical="center"/>
    </xf>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7" borderId="0" xfId="0" applyFill="1" applyProtection="1"/>
    <xf numFmtId="0" fontId="0" fillId="7" borderId="15" xfId="0" applyFill="1" applyBorder="1" applyProtection="1"/>
    <xf numFmtId="0" fontId="0" fillId="7" borderId="16"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10" fillId="0" borderId="0" xfId="0" applyFont="1" applyFill="1" applyBorder="1"/>
    <xf numFmtId="0" fontId="10"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10" fillId="0" borderId="0" xfId="0" applyFont="1" applyFill="1" applyBorder="1" applyProtection="1"/>
    <xf numFmtId="0" fontId="10" fillId="0" borderId="0" xfId="0" applyFont="1" applyFill="1" applyBorder="1" applyAlignment="1" applyProtection="1">
      <alignment horizontal="right"/>
    </xf>
    <xf numFmtId="0" fontId="0" fillId="5" borderId="17" xfId="0" applyFill="1" applyBorder="1" applyAlignment="1" applyProtection="1">
      <alignment vertical="top" wrapText="1"/>
      <protection locked="0"/>
    </xf>
    <xf numFmtId="0" fontId="0" fillId="5" borderId="18" xfId="0" applyFill="1" applyBorder="1" applyAlignment="1" applyProtection="1">
      <alignment vertical="top" wrapText="1"/>
      <protection locked="0"/>
    </xf>
    <xf numFmtId="0" fontId="1" fillId="2" borderId="19" xfId="0" applyFont="1" applyFill="1" applyBorder="1" applyAlignment="1">
      <alignment horizontal="center" vertical="top" wrapText="1"/>
    </xf>
    <xf numFmtId="0" fontId="1" fillId="3" borderId="20" xfId="0" applyFont="1" applyFill="1" applyBorder="1" applyAlignment="1">
      <alignment vertical="top" wrapText="1"/>
    </xf>
    <xf numFmtId="0" fontId="0" fillId="0" borderId="0" xfId="0" applyBorder="1" applyAlignment="1" applyProtection="1">
      <alignment vertical="top" wrapText="1"/>
      <protection locked="0"/>
    </xf>
    <xf numFmtId="0" fontId="0" fillId="5" borderId="21"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7" xfId="0" applyNumberFormat="1" applyFill="1" applyBorder="1" applyAlignment="1" applyProtection="1">
      <alignment vertical="top" wrapText="1"/>
      <protection locked="0"/>
    </xf>
    <xf numFmtId="0" fontId="0" fillId="0" borderId="5" xfId="0" applyNumberFormat="1" applyBorder="1" applyAlignment="1" applyProtection="1">
      <alignment vertical="top" wrapText="1"/>
      <protection locked="0"/>
    </xf>
    <xf numFmtId="0" fontId="0" fillId="5" borderId="22"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5" borderId="26" xfId="0" applyFill="1" applyBorder="1" applyAlignment="1" applyProtection="1">
      <alignment vertical="top" wrapText="1"/>
      <protection locked="0"/>
    </xf>
    <xf numFmtId="0" fontId="0" fillId="5" borderId="27" xfId="0" applyFill="1" applyBorder="1" applyAlignment="1" applyProtection="1">
      <alignment vertical="top" wrapText="1"/>
      <protection locked="0"/>
    </xf>
    <xf numFmtId="0" fontId="1" fillId="8" borderId="24" xfId="0" applyFont="1" applyFill="1" applyBorder="1" applyAlignment="1" applyProtection="1">
      <alignment vertical="top" wrapText="1"/>
      <protection locked="0"/>
    </xf>
    <xf numFmtId="0" fontId="0" fillId="0" borderId="25" xfId="0" applyFill="1" applyBorder="1" applyAlignment="1" applyProtection="1">
      <alignment vertical="top" wrapText="1"/>
      <protection locked="0"/>
    </xf>
    <xf numFmtId="0" fontId="0" fillId="0" borderId="23" xfId="0" applyNumberFormat="1" applyBorder="1" applyAlignment="1" applyProtection="1">
      <alignment vertical="top" wrapText="1"/>
      <protection locked="0"/>
    </xf>
    <xf numFmtId="0" fontId="0" fillId="0" borderId="28" xfId="0" applyBorder="1" applyAlignment="1" applyProtection="1">
      <alignment vertical="top" wrapText="1"/>
      <protection locked="0"/>
    </xf>
    <xf numFmtId="0" fontId="11" fillId="0" borderId="0" xfId="0" applyFont="1" applyAlignment="1">
      <alignment vertical="top"/>
    </xf>
    <xf numFmtId="0" fontId="11" fillId="0" borderId="12" xfId="0" applyFont="1" applyBorder="1" applyAlignment="1" applyProtection="1">
      <alignment vertical="top" wrapText="1"/>
      <protection locked="0"/>
    </xf>
    <xf numFmtId="15" fontId="0" fillId="9" borderId="15" xfId="0" applyNumberFormat="1" applyFill="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9" borderId="15" xfId="0" applyFill="1" applyBorder="1" applyAlignment="1" applyProtection="1">
      <alignment vertical="top" wrapText="1"/>
      <protection locked="0"/>
    </xf>
    <xf numFmtId="0" fontId="11" fillId="9" borderId="15" xfId="0" applyFont="1" applyFill="1" applyBorder="1" applyAlignment="1" applyProtection="1">
      <alignment vertical="top" wrapText="1"/>
      <protection locked="0"/>
    </xf>
    <xf numFmtId="0" fontId="0" fillId="0" borderId="15" xfId="0" applyBorder="1" applyAlignment="1" applyProtection="1">
      <alignment vertical="top" wrapText="1"/>
      <protection locked="0"/>
    </xf>
    <xf numFmtId="0" fontId="0" fillId="9" borderId="16" xfId="0" applyFill="1" applyBorder="1" applyAlignment="1" applyProtection="1">
      <alignment vertical="top" wrapText="1"/>
      <protection locked="0"/>
    </xf>
    <xf numFmtId="0" fontId="11" fillId="0" borderId="0" xfId="0" applyFont="1" applyAlignment="1">
      <alignmen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125"/>
  <sheetViews>
    <sheetView tabSelected="1" topLeftCell="B1" zoomScale="75" zoomScaleNormal="75" workbookViewId="0">
      <selection activeCell="F10" sqref="F10:J10"/>
    </sheetView>
  </sheetViews>
  <sheetFormatPr defaultRowHeight="12.5" x14ac:dyDescent="0.25"/>
  <cols>
    <col min="1" max="1" width="0" hidden="1" customWidth="1"/>
    <col min="2" max="2" width="16.7265625" customWidth="1"/>
    <col min="3" max="3" width="16.81640625" customWidth="1"/>
    <col min="4" max="5" width="16.7265625" customWidth="1"/>
    <col min="6" max="6" width="11.81640625" customWidth="1"/>
    <col min="7" max="7" width="9.7265625" customWidth="1"/>
    <col min="8" max="8" width="11.26953125" customWidth="1"/>
    <col min="9" max="9" width="19" customWidth="1"/>
    <col min="10" max="10" width="20.26953125" customWidth="1"/>
    <col min="11" max="11" width="16.7265625" customWidth="1"/>
  </cols>
  <sheetData>
    <row r="2" spans="1:13" ht="18" x14ac:dyDescent="0.4">
      <c r="B2" s="21" t="s">
        <v>151</v>
      </c>
      <c r="C2" s="21"/>
      <c r="D2" s="21"/>
      <c r="E2" s="20"/>
    </row>
    <row r="3" spans="1:13" ht="12.75" customHeight="1" x14ac:dyDescent="0.35">
      <c r="B3" s="43"/>
      <c r="C3" s="43"/>
      <c r="D3" s="43"/>
      <c r="E3" s="45"/>
      <c r="F3" s="39"/>
      <c r="G3" s="39"/>
      <c r="H3" s="39"/>
      <c r="I3" s="39"/>
      <c r="J3" s="39"/>
      <c r="K3" s="39"/>
    </row>
    <row r="4" spans="1:13" ht="15.5" x14ac:dyDescent="0.35">
      <c r="B4" s="44" t="s">
        <v>54</v>
      </c>
      <c r="C4" s="44"/>
      <c r="D4" s="44"/>
      <c r="E4" s="46"/>
      <c r="F4" s="80" t="s">
        <v>125</v>
      </c>
      <c r="G4" s="80"/>
      <c r="H4" s="80"/>
      <c r="I4" s="80"/>
      <c r="J4" s="80"/>
      <c r="K4" s="40"/>
    </row>
    <row r="5" spans="1:13" ht="9.75" customHeight="1" x14ac:dyDescent="0.35">
      <c r="B5" s="44"/>
      <c r="C5" s="44"/>
      <c r="D5" s="44"/>
      <c r="E5" s="46"/>
      <c r="F5" s="42"/>
      <c r="G5" s="42"/>
      <c r="H5" s="39"/>
      <c r="I5" s="39"/>
      <c r="J5" s="39"/>
      <c r="K5" s="39"/>
    </row>
    <row r="6" spans="1:13" ht="15.5" x14ac:dyDescent="0.35">
      <c r="B6" s="44" t="s">
        <v>0</v>
      </c>
      <c r="C6" s="46"/>
      <c r="D6" s="46"/>
      <c r="E6" s="46"/>
      <c r="F6" s="80" t="s">
        <v>35</v>
      </c>
      <c r="G6" s="80"/>
      <c r="H6" s="80"/>
      <c r="I6" s="80"/>
      <c r="J6" s="80"/>
      <c r="K6" s="40"/>
    </row>
    <row r="7" spans="1:13" ht="9.75" customHeight="1" x14ac:dyDescent="0.4">
      <c r="B7" s="47"/>
      <c r="C7" s="42"/>
      <c r="D7" s="42"/>
      <c r="E7" s="42"/>
      <c r="F7" s="42"/>
      <c r="G7" s="42"/>
      <c r="H7" s="39"/>
      <c r="I7" s="39"/>
      <c r="J7" s="39"/>
      <c r="K7" s="39"/>
    </row>
    <row r="8" spans="1:13" ht="15.75" customHeight="1" x14ac:dyDescent="0.35">
      <c r="B8" s="44" t="s">
        <v>37</v>
      </c>
      <c r="C8" s="46"/>
      <c r="D8" s="46"/>
      <c r="E8" s="46"/>
      <c r="F8" s="81" t="s">
        <v>38</v>
      </c>
      <c r="G8" s="82"/>
      <c r="H8" s="82"/>
      <c r="I8" s="82"/>
      <c r="J8" s="82"/>
      <c r="K8" s="40"/>
    </row>
    <row r="9" spans="1:13" ht="10.5" customHeight="1" x14ac:dyDescent="0.25">
      <c r="B9" s="42"/>
      <c r="C9" s="42"/>
      <c r="D9" s="42"/>
      <c r="E9" s="42"/>
      <c r="F9" s="42"/>
      <c r="G9" s="42"/>
      <c r="H9" s="39"/>
      <c r="I9" s="39"/>
      <c r="J9" s="39"/>
      <c r="K9" s="39"/>
    </row>
    <row r="10" spans="1:13" ht="15.5" x14ac:dyDescent="0.35">
      <c r="B10" s="48" t="s">
        <v>1</v>
      </c>
      <c r="C10" s="42"/>
      <c r="D10" s="42"/>
      <c r="E10" s="42"/>
      <c r="F10" s="83" t="s">
        <v>155</v>
      </c>
      <c r="G10" s="83"/>
      <c r="H10" s="83"/>
      <c r="I10" s="83"/>
      <c r="J10" s="83"/>
      <c r="K10" s="41"/>
    </row>
    <row r="11" spans="1:13" ht="11.25" customHeight="1" x14ac:dyDescent="0.35">
      <c r="B11" s="48"/>
      <c r="C11" s="42"/>
      <c r="D11" s="42"/>
      <c r="E11" s="42"/>
      <c r="F11" s="42"/>
      <c r="G11" s="42"/>
      <c r="H11" s="43"/>
      <c r="I11" s="39"/>
      <c r="J11" s="39"/>
      <c r="K11" s="39"/>
    </row>
    <row r="12" spans="1:13" ht="15.5" x14ac:dyDescent="0.35">
      <c r="B12" s="44" t="s">
        <v>2</v>
      </c>
      <c r="C12" s="42"/>
      <c r="D12" s="42"/>
      <c r="E12" s="42"/>
      <c r="F12" s="78">
        <v>41085</v>
      </c>
      <c r="G12" s="79"/>
      <c r="H12" s="79"/>
      <c r="I12" s="79"/>
      <c r="J12" s="79"/>
      <c r="K12" s="40"/>
    </row>
    <row r="13" spans="1:13" ht="15.5" x14ac:dyDescent="0.35">
      <c r="B13" s="44"/>
      <c r="C13" s="42"/>
      <c r="D13" s="42"/>
      <c r="E13" s="42"/>
      <c r="F13" s="42"/>
      <c r="G13" s="42"/>
      <c r="H13" s="44"/>
      <c r="I13" s="42"/>
      <c r="J13" s="42"/>
      <c r="K13" s="42"/>
    </row>
    <row r="14" spans="1:13" ht="15.5" x14ac:dyDescent="0.35">
      <c r="A14" s="13"/>
      <c r="B14" s="51"/>
      <c r="C14" s="52" t="s">
        <v>64</v>
      </c>
      <c r="D14" s="52"/>
      <c r="E14" s="52"/>
      <c r="F14" s="52"/>
      <c r="G14" s="52"/>
      <c r="H14" s="51"/>
      <c r="I14" s="52"/>
      <c r="J14" s="52"/>
      <c r="K14" s="52"/>
      <c r="L14" s="13"/>
      <c r="M14" s="13"/>
    </row>
    <row r="15" spans="1:13" ht="15.5" x14ac:dyDescent="0.35">
      <c r="A15" s="13"/>
      <c r="B15" s="51"/>
      <c r="C15" t="s">
        <v>31</v>
      </c>
      <c r="D15" s="52" t="s">
        <v>132</v>
      </c>
      <c r="E15" s="52"/>
      <c r="F15" s="52"/>
      <c r="G15" s="52"/>
      <c r="H15" s="51"/>
      <c r="I15" s="52"/>
      <c r="J15" s="52"/>
      <c r="K15" s="52"/>
      <c r="L15" s="13"/>
      <c r="M15" s="13"/>
    </row>
    <row r="16" spans="1:13" x14ac:dyDescent="0.25">
      <c r="A16" s="13"/>
      <c r="D16" t="s">
        <v>133</v>
      </c>
      <c r="K16" s="52"/>
      <c r="L16" s="13"/>
      <c r="M16" s="13"/>
    </row>
    <row r="17" spans="1:13" x14ac:dyDescent="0.25">
      <c r="A17" s="13"/>
      <c r="C17" t="s">
        <v>32</v>
      </c>
      <c r="D17" t="s">
        <v>126</v>
      </c>
      <c r="K17" s="52"/>
      <c r="L17" s="13"/>
      <c r="M17" s="13"/>
    </row>
    <row r="18" spans="1:13" x14ac:dyDescent="0.25">
      <c r="A18" s="13"/>
      <c r="C18" t="s">
        <v>33</v>
      </c>
      <c r="D18" t="s">
        <v>135</v>
      </c>
      <c r="K18" s="52"/>
      <c r="L18" s="13"/>
      <c r="M18" s="13"/>
    </row>
    <row r="19" spans="1:13" x14ac:dyDescent="0.25">
      <c r="A19" s="13"/>
      <c r="C19" t="s">
        <v>39</v>
      </c>
      <c r="D19" t="s">
        <v>127</v>
      </c>
      <c r="K19" s="52"/>
      <c r="L19" s="13"/>
      <c r="M19" s="13"/>
    </row>
    <row r="20" spans="1:13" x14ac:dyDescent="0.25">
      <c r="A20" s="13"/>
      <c r="C20" t="s">
        <v>104</v>
      </c>
      <c r="D20" t="s">
        <v>128</v>
      </c>
      <c r="K20" s="52"/>
      <c r="L20" s="13"/>
      <c r="M20" s="13"/>
    </row>
    <row r="21" spans="1:13" x14ac:dyDescent="0.25">
      <c r="A21" s="13"/>
      <c r="C21" t="s">
        <v>40</v>
      </c>
      <c r="D21" t="s">
        <v>105</v>
      </c>
      <c r="K21" s="52"/>
      <c r="L21" s="13"/>
      <c r="M21" s="13"/>
    </row>
    <row r="22" spans="1:13" x14ac:dyDescent="0.25">
      <c r="A22" s="13"/>
      <c r="D22" t="s">
        <v>63</v>
      </c>
      <c r="K22" s="52"/>
      <c r="L22" s="13"/>
      <c r="M22" s="13"/>
    </row>
    <row r="23" spans="1:13" x14ac:dyDescent="0.25">
      <c r="A23" s="13"/>
      <c r="C23" t="s">
        <v>62</v>
      </c>
      <c r="D23" t="s">
        <v>124</v>
      </c>
      <c r="K23" s="52"/>
      <c r="L23" s="13"/>
      <c r="M23" s="13"/>
    </row>
    <row r="24" spans="1:13" x14ac:dyDescent="0.25">
      <c r="A24" s="13"/>
      <c r="D24" t="s">
        <v>87</v>
      </c>
      <c r="K24" s="52"/>
      <c r="L24" s="13"/>
      <c r="M24" s="13"/>
    </row>
    <row r="25" spans="1:13" x14ac:dyDescent="0.25">
      <c r="A25" s="13"/>
      <c r="C25" t="s">
        <v>121</v>
      </c>
      <c r="D25" t="s">
        <v>123</v>
      </c>
      <c r="K25" s="52"/>
      <c r="L25" s="13"/>
      <c r="M25" s="13"/>
    </row>
    <row r="26" spans="1:13" x14ac:dyDescent="0.25">
      <c r="A26" s="13"/>
      <c r="D26" t="s">
        <v>120</v>
      </c>
      <c r="K26" s="52"/>
      <c r="L26" s="13"/>
      <c r="M26" s="13"/>
    </row>
    <row r="27" spans="1:13" x14ac:dyDescent="0.25">
      <c r="A27" s="13"/>
      <c r="D27" t="s">
        <v>134</v>
      </c>
      <c r="K27" s="52"/>
      <c r="L27" s="13"/>
      <c r="M27" s="13"/>
    </row>
    <row r="28" spans="1:13" ht="24.75" customHeight="1" x14ac:dyDescent="0.25">
      <c r="A28" s="13"/>
      <c r="C28" s="76" t="s">
        <v>152</v>
      </c>
      <c r="D28" s="84" t="s">
        <v>153</v>
      </c>
      <c r="E28" s="84"/>
      <c r="F28" s="84"/>
      <c r="G28" s="84"/>
      <c r="H28" s="84"/>
      <c r="I28" s="84"/>
      <c r="J28" s="84"/>
      <c r="K28" s="84"/>
      <c r="L28" s="13"/>
      <c r="M28" s="13"/>
    </row>
    <row r="29" spans="1:13" x14ac:dyDescent="0.25">
      <c r="A29" s="13"/>
      <c r="C29" t="s">
        <v>41</v>
      </c>
      <c r="D29" t="s">
        <v>65</v>
      </c>
      <c r="K29" s="52"/>
      <c r="L29" s="13"/>
      <c r="M29" s="13"/>
    </row>
    <row r="30" spans="1:13" x14ac:dyDescent="0.25">
      <c r="A30" s="13"/>
      <c r="D30" t="s">
        <v>139</v>
      </c>
      <c r="K30" s="52"/>
      <c r="L30" s="13"/>
      <c r="M30" s="13"/>
    </row>
    <row r="31" spans="1:13" x14ac:dyDescent="0.25">
      <c r="A31" s="13"/>
      <c r="D31" t="s">
        <v>129</v>
      </c>
      <c r="K31" s="52"/>
      <c r="L31" s="13"/>
      <c r="M31" s="13"/>
    </row>
    <row r="32" spans="1:13" ht="13" thickBot="1" x14ac:dyDescent="0.3">
      <c r="B32" s="13"/>
      <c r="C32" s="13"/>
      <c r="D32" s="13"/>
      <c r="E32" s="13"/>
      <c r="F32" s="12"/>
      <c r="G32" s="13"/>
      <c r="H32" s="13"/>
      <c r="I32" s="13"/>
      <c r="J32" s="13"/>
      <c r="K32" s="13"/>
    </row>
    <row r="33" spans="1:11" ht="28.5" customHeight="1" thickTop="1" x14ac:dyDescent="0.25">
      <c r="A33" s="2"/>
      <c r="B33" s="18" t="s">
        <v>3</v>
      </c>
      <c r="C33" s="14"/>
      <c r="D33" s="14"/>
      <c r="E33" s="14"/>
      <c r="F33" s="15"/>
      <c r="G33" s="16" t="s">
        <v>4</v>
      </c>
      <c r="H33" s="16"/>
      <c r="I33" s="17"/>
      <c r="J33" s="18" t="s">
        <v>34</v>
      </c>
      <c r="K33" s="19"/>
    </row>
    <row r="34" spans="1:11" ht="26" x14ac:dyDescent="0.25">
      <c r="A34" s="1"/>
      <c r="B34" s="3" t="s">
        <v>5</v>
      </c>
      <c r="C34" s="4" t="s">
        <v>6</v>
      </c>
      <c r="D34" s="4" t="s">
        <v>7</v>
      </c>
      <c r="E34" s="5" t="s">
        <v>8</v>
      </c>
      <c r="F34" s="3" t="s">
        <v>9</v>
      </c>
      <c r="G34" s="4" t="s">
        <v>10</v>
      </c>
      <c r="H34" s="4" t="s">
        <v>11</v>
      </c>
      <c r="I34" s="5" t="s">
        <v>12</v>
      </c>
      <c r="J34" s="3" t="s">
        <v>13</v>
      </c>
      <c r="K34" s="57" t="s">
        <v>14</v>
      </c>
    </row>
    <row r="35" spans="1:11" ht="121.5" customHeight="1" x14ac:dyDescent="0.25">
      <c r="A35" s="1"/>
      <c r="B35" s="6" t="s">
        <v>15</v>
      </c>
      <c r="C35" s="7" t="s">
        <v>16</v>
      </c>
      <c r="D35" s="7" t="s">
        <v>17</v>
      </c>
      <c r="E35" s="8" t="s">
        <v>18</v>
      </c>
      <c r="F35" s="6" t="s">
        <v>19</v>
      </c>
      <c r="G35" s="7" t="s">
        <v>20</v>
      </c>
      <c r="H35" s="7" t="s">
        <v>21</v>
      </c>
      <c r="I35" s="8" t="s">
        <v>22</v>
      </c>
      <c r="J35" s="6" t="s">
        <v>23</v>
      </c>
      <c r="K35" s="58" t="s">
        <v>36</v>
      </c>
    </row>
    <row r="36" spans="1:11" ht="162" customHeight="1" x14ac:dyDescent="0.25">
      <c r="A36" s="35"/>
      <c r="B36" s="30" t="s">
        <v>42</v>
      </c>
      <c r="C36" s="31" t="s">
        <v>68</v>
      </c>
      <c r="D36" s="31" t="s">
        <v>90</v>
      </c>
      <c r="E36" s="32" t="s">
        <v>69</v>
      </c>
      <c r="F36" s="55" t="s">
        <v>26</v>
      </c>
      <c r="G36" s="56" t="s">
        <v>26</v>
      </c>
      <c r="H36" s="62" t="s">
        <v>26</v>
      </c>
      <c r="I36" s="36" t="s">
        <v>122</v>
      </c>
      <c r="J36" s="30" t="s">
        <v>140</v>
      </c>
      <c r="K36" s="37" t="s">
        <v>25</v>
      </c>
    </row>
    <row r="37" spans="1:11" ht="36" customHeight="1" x14ac:dyDescent="0.25">
      <c r="A37" s="35"/>
      <c r="B37" s="30" t="s">
        <v>42</v>
      </c>
      <c r="C37" s="31" t="s">
        <v>88</v>
      </c>
      <c r="D37" s="31" t="s">
        <v>43</v>
      </c>
      <c r="E37" s="32" t="s">
        <v>67</v>
      </c>
      <c r="F37" s="55" t="s">
        <v>26</v>
      </c>
      <c r="G37" s="56" t="s">
        <v>25</v>
      </c>
      <c r="H37" s="62" t="s">
        <v>25</v>
      </c>
      <c r="I37" s="36" t="s">
        <v>119</v>
      </c>
      <c r="J37" s="30" t="s">
        <v>66</v>
      </c>
      <c r="K37" s="37" t="s">
        <v>24</v>
      </c>
    </row>
    <row r="38" spans="1:11" ht="84" customHeight="1" x14ac:dyDescent="0.25">
      <c r="A38" s="35"/>
      <c r="B38" s="30" t="s">
        <v>70</v>
      </c>
      <c r="C38" s="31" t="s">
        <v>106</v>
      </c>
      <c r="D38" s="31" t="s">
        <v>55</v>
      </c>
      <c r="E38" s="32" t="s">
        <v>67</v>
      </c>
      <c r="F38" s="55" t="s">
        <v>26</v>
      </c>
      <c r="G38" s="56" t="s">
        <v>26</v>
      </c>
      <c r="H38" s="62" t="s">
        <v>26</v>
      </c>
      <c r="I38" s="36" t="s">
        <v>56</v>
      </c>
      <c r="J38" s="30" t="s">
        <v>141</v>
      </c>
      <c r="K38" s="37" t="s">
        <v>24</v>
      </c>
    </row>
    <row r="39" spans="1:11" ht="89.25" customHeight="1" x14ac:dyDescent="0.25">
      <c r="A39" s="35"/>
      <c r="B39" s="30" t="s">
        <v>42</v>
      </c>
      <c r="C39" s="31" t="s">
        <v>71</v>
      </c>
      <c r="D39" s="31" t="s">
        <v>91</v>
      </c>
      <c r="E39" s="32" t="s">
        <v>72</v>
      </c>
      <c r="F39" s="55" t="s">
        <v>26</v>
      </c>
      <c r="G39" s="56" t="s">
        <v>26</v>
      </c>
      <c r="H39" s="62" t="s">
        <v>26</v>
      </c>
      <c r="I39" s="36" t="s">
        <v>117</v>
      </c>
      <c r="J39" s="30" t="s">
        <v>142</v>
      </c>
      <c r="K39" s="37" t="s">
        <v>25</v>
      </c>
    </row>
    <row r="40" spans="1:11" ht="123" customHeight="1" x14ac:dyDescent="0.25">
      <c r="A40" s="35"/>
      <c r="B40" s="30" t="s">
        <v>42</v>
      </c>
      <c r="C40" s="31" t="s">
        <v>45</v>
      </c>
      <c r="D40" s="31" t="s">
        <v>44</v>
      </c>
      <c r="E40" s="32" t="s">
        <v>69</v>
      </c>
      <c r="F40" s="55" t="s">
        <v>26</v>
      </c>
      <c r="G40" s="56" t="s">
        <v>26</v>
      </c>
      <c r="H40" s="62" t="s">
        <v>26</v>
      </c>
      <c r="I40" s="36" t="s">
        <v>57</v>
      </c>
      <c r="J40" s="30" t="s">
        <v>143</v>
      </c>
      <c r="K40" s="37" t="s">
        <v>25</v>
      </c>
    </row>
    <row r="41" spans="1:11" ht="151.5" customHeight="1" x14ac:dyDescent="0.25">
      <c r="A41" s="35"/>
      <c r="B41" s="30" t="s">
        <v>42</v>
      </c>
      <c r="C41" s="31" t="s">
        <v>100</v>
      </c>
      <c r="D41" s="31" t="s">
        <v>81</v>
      </c>
      <c r="E41" s="32" t="s">
        <v>82</v>
      </c>
      <c r="F41" s="55" t="s">
        <v>26</v>
      </c>
      <c r="G41" s="56" t="s">
        <v>26</v>
      </c>
      <c r="H41" s="62" t="s">
        <v>26</v>
      </c>
      <c r="I41" s="36" t="s">
        <v>83</v>
      </c>
      <c r="J41" s="30" t="s">
        <v>144</v>
      </c>
      <c r="K41" s="37" t="s">
        <v>25</v>
      </c>
    </row>
    <row r="42" spans="1:11" ht="192" customHeight="1" x14ac:dyDescent="0.25">
      <c r="A42" s="35"/>
      <c r="B42" s="30" t="s">
        <v>42</v>
      </c>
      <c r="C42" s="31" t="s">
        <v>73</v>
      </c>
      <c r="D42" s="31" t="s">
        <v>107</v>
      </c>
      <c r="E42" s="32" t="s">
        <v>47</v>
      </c>
      <c r="F42" s="55" t="s">
        <v>26</v>
      </c>
      <c r="G42" s="56" t="s">
        <v>26</v>
      </c>
      <c r="H42" s="62" t="s">
        <v>26</v>
      </c>
      <c r="I42" s="36" t="s">
        <v>130</v>
      </c>
      <c r="J42" s="30" t="s">
        <v>145</v>
      </c>
      <c r="K42" s="37" t="s">
        <v>24</v>
      </c>
    </row>
    <row r="43" spans="1:11" ht="60.75" customHeight="1" x14ac:dyDescent="0.25">
      <c r="A43" s="35"/>
      <c r="B43" s="30" t="s">
        <v>42</v>
      </c>
      <c r="C43" s="31" t="s">
        <v>48</v>
      </c>
      <c r="D43" s="31" t="s">
        <v>46</v>
      </c>
      <c r="E43" s="32" t="s">
        <v>47</v>
      </c>
      <c r="F43" s="63" t="s">
        <v>26</v>
      </c>
      <c r="G43" s="56" t="s">
        <v>26</v>
      </c>
      <c r="H43" s="62" t="s">
        <v>26</v>
      </c>
      <c r="I43" s="36" t="s">
        <v>49</v>
      </c>
      <c r="J43" s="30" t="s">
        <v>88</v>
      </c>
      <c r="K43" s="37" t="s">
        <v>25</v>
      </c>
    </row>
    <row r="44" spans="1:11" ht="123" customHeight="1" x14ac:dyDescent="0.25">
      <c r="A44" s="35"/>
      <c r="B44" s="30" t="s">
        <v>58</v>
      </c>
      <c r="C44" s="31" t="s">
        <v>74</v>
      </c>
      <c r="D44" s="31" t="s">
        <v>75</v>
      </c>
      <c r="E44" s="32" t="s">
        <v>50</v>
      </c>
      <c r="F44" s="55" t="s">
        <v>25</v>
      </c>
      <c r="G44" s="56" t="s">
        <v>26</v>
      </c>
      <c r="H44" s="62" t="s">
        <v>25</v>
      </c>
      <c r="I44" s="36" t="s">
        <v>113</v>
      </c>
      <c r="J44" s="30" t="s">
        <v>146</v>
      </c>
      <c r="K44" s="37" t="s">
        <v>24</v>
      </c>
    </row>
    <row r="45" spans="1:11" ht="175.5" customHeight="1" x14ac:dyDescent="0.25">
      <c r="A45" s="35"/>
      <c r="B45" s="30" t="s">
        <v>84</v>
      </c>
      <c r="C45" s="31" t="s">
        <v>76</v>
      </c>
      <c r="D45" s="31" t="s">
        <v>77</v>
      </c>
      <c r="E45" s="32" t="s">
        <v>59</v>
      </c>
      <c r="F45" s="55" t="s">
        <v>26</v>
      </c>
      <c r="G45" s="56" t="s">
        <v>26</v>
      </c>
      <c r="H45" s="62" t="s">
        <v>26</v>
      </c>
      <c r="I45" s="36" t="s">
        <v>136</v>
      </c>
      <c r="J45" s="30" t="s">
        <v>147</v>
      </c>
      <c r="K45" s="37" t="s">
        <v>25</v>
      </c>
    </row>
    <row r="46" spans="1:11" ht="124.5" customHeight="1" x14ac:dyDescent="0.25">
      <c r="A46" s="35"/>
      <c r="B46" s="30" t="s">
        <v>85</v>
      </c>
      <c r="C46" s="31" t="s">
        <v>101</v>
      </c>
      <c r="D46" s="31" t="s">
        <v>102</v>
      </c>
      <c r="E46" s="32" t="s">
        <v>103</v>
      </c>
      <c r="F46" s="55" t="s">
        <v>26</v>
      </c>
      <c r="G46" s="56" t="s">
        <v>26</v>
      </c>
      <c r="H46" s="62" t="s">
        <v>26</v>
      </c>
      <c r="I46" s="36" t="s">
        <v>131</v>
      </c>
      <c r="J46" s="30" t="s">
        <v>148</v>
      </c>
      <c r="K46" s="37" t="s">
        <v>25</v>
      </c>
    </row>
    <row r="47" spans="1:11" ht="98.25" customHeight="1" x14ac:dyDescent="0.25">
      <c r="A47" s="35"/>
      <c r="B47" s="30" t="s">
        <v>58</v>
      </c>
      <c r="C47" s="31" t="s">
        <v>108</v>
      </c>
      <c r="D47" s="31" t="s">
        <v>109</v>
      </c>
      <c r="E47" s="32" t="s">
        <v>110</v>
      </c>
      <c r="F47" s="55" t="s">
        <v>26</v>
      </c>
      <c r="G47" s="56" t="s">
        <v>26</v>
      </c>
      <c r="H47" s="62" t="s">
        <v>26</v>
      </c>
      <c r="I47" s="36" t="s">
        <v>80</v>
      </c>
      <c r="J47" s="30" t="s">
        <v>115</v>
      </c>
      <c r="K47" s="37" t="s">
        <v>25</v>
      </c>
    </row>
    <row r="48" spans="1:11" ht="176.25" customHeight="1" x14ac:dyDescent="0.25">
      <c r="A48" s="35"/>
      <c r="B48" s="30" t="s">
        <v>112</v>
      </c>
      <c r="C48" s="31" t="s">
        <v>118</v>
      </c>
      <c r="D48" s="31" t="s">
        <v>78</v>
      </c>
      <c r="E48" s="32" t="s">
        <v>51</v>
      </c>
      <c r="F48" s="55" t="s">
        <v>26</v>
      </c>
      <c r="G48" s="56" t="s">
        <v>26</v>
      </c>
      <c r="H48" s="62" t="s">
        <v>26</v>
      </c>
      <c r="I48" s="36" t="s">
        <v>137</v>
      </c>
      <c r="J48" s="64" t="s">
        <v>149</v>
      </c>
      <c r="K48" s="37" t="s">
        <v>24</v>
      </c>
    </row>
    <row r="49" spans="1:11" ht="63.75" customHeight="1" x14ac:dyDescent="0.25">
      <c r="A49" s="35"/>
      <c r="B49" s="30" t="s">
        <v>112</v>
      </c>
      <c r="C49" s="31" t="s">
        <v>66</v>
      </c>
      <c r="D49" s="31" t="s">
        <v>138</v>
      </c>
      <c r="E49" s="32" t="s">
        <v>99</v>
      </c>
      <c r="F49" s="55" t="s">
        <v>26</v>
      </c>
      <c r="G49" s="56" t="s">
        <v>25</v>
      </c>
      <c r="H49" s="62" t="s">
        <v>25</v>
      </c>
      <c r="I49" s="36" t="s">
        <v>114</v>
      </c>
      <c r="J49" s="30" t="s">
        <v>88</v>
      </c>
      <c r="K49" s="37" t="s">
        <v>25</v>
      </c>
    </row>
    <row r="50" spans="1:11" ht="84.75" customHeight="1" x14ac:dyDescent="0.25">
      <c r="A50" s="35"/>
      <c r="B50" s="30" t="s">
        <v>60</v>
      </c>
      <c r="C50" s="31" t="s">
        <v>88</v>
      </c>
      <c r="D50" s="31" t="s">
        <v>61</v>
      </c>
      <c r="E50" s="32" t="s">
        <v>96</v>
      </c>
      <c r="F50" s="55" t="s">
        <v>26</v>
      </c>
      <c r="G50" s="56" t="s">
        <v>26</v>
      </c>
      <c r="H50" s="62" t="s">
        <v>26</v>
      </c>
      <c r="I50" s="36" t="s">
        <v>97</v>
      </c>
      <c r="J50" s="30" t="s">
        <v>88</v>
      </c>
      <c r="K50" s="37" t="s">
        <v>25</v>
      </c>
    </row>
    <row r="51" spans="1:11" ht="131.25" customHeight="1" thickBot="1" x14ac:dyDescent="0.3">
      <c r="A51" s="35"/>
      <c r="B51" s="33" t="s">
        <v>52</v>
      </c>
      <c r="C51" s="34" t="s">
        <v>88</v>
      </c>
      <c r="D51" s="34" t="s">
        <v>98</v>
      </c>
      <c r="E51" s="59" t="s">
        <v>79</v>
      </c>
      <c r="F51" s="65" t="s">
        <v>26</v>
      </c>
      <c r="G51" s="60" t="s">
        <v>26</v>
      </c>
      <c r="H51" s="66" t="s">
        <v>26</v>
      </c>
      <c r="I51" s="61" t="s">
        <v>116</v>
      </c>
      <c r="J51" s="77" t="s">
        <v>154</v>
      </c>
      <c r="K51" s="38" t="s">
        <v>25</v>
      </c>
    </row>
    <row r="52" spans="1:11" ht="84" customHeight="1" thickTop="1" thickBot="1" x14ac:dyDescent="0.3">
      <c r="A52" s="35"/>
      <c r="B52" s="67" t="s">
        <v>42</v>
      </c>
      <c r="C52" s="68" t="s">
        <v>89</v>
      </c>
      <c r="D52" s="68" t="s">
        <v>93</v>
      </c>
      <c r="E52" s="69" t="s">
        <v>92</v>
      </c>
      <c r="F52" s="70" t="s">
        <v>25</v>
      </c>
      <c r="G52" s="71" t="s">
        <v>26</v>
      </c>
      <c r="H52" s="72" t="s">
        <v>25</v>
      </c>
      <c r="I52" s="73" t="s">
        <v>94</v>
      </c>
      <c r="J52" s="74" t="s">
        <v>140</v>
      </c>
      <c r="K52" s="75" t="s">
        <v>24</v>
      </c>
    </row>
    <row r="53" spans="1:11" ht="115.5" customHeight="1" thickTop="1" thickBot="1" x14ac:dyDescent="0.3">
      <c r="A53" s="35"/>
      <c r="B53" s="33" t="s">
        <v>86</v>
      </c>
      <c r="C53" s="34" t="s">
        <v>53</v>
      </c>
      <c r="D53" s="34" t="s">
        <v>111</v>
      </c>
      <c r="E53" s="59" t="s">
        <v>53</v>
      </c>
      <c r="F53" s="55" t="s">
        <v>25</v>
      </c>
      <c r="G53" s="60" t="s">
        <v>26</v>
      </c>
      <c r="H53" s="62" t="s">
        <v>25</v>
      </c>
      <c r="I53" s="61" t="s">
        <v>95</v>
      </c>
      <c r="J53" s="33" t="s">
        <v>150</v>
      </c>
      <c r="K53" s="38" t="s">
        <v>25</v>
      </c>
    </row>
    <row r="54" spans="1:11" ht="13" thickTop="1" x14ac:dyDescent="0.25">
      <c r="A54" s="9"/>
      <c r="B54" s="10"/>
      <c r="C54" s="10"/>
      <c r="D54" s="10"/>
      <c r="E54" s="10"/>
      <c r="F54" s="11"/>
      <c r="G54" s="11"/>
      <c r="H54" s="11"/>
      <c r="I54" s="11"/>
      <c r="J54" s="10"/>
      <c r="K54" s="10"/>
    </row>
    <row r="55" spans="1:11" ht="15.5" x14ac:dyDescent="0.35">
      <c r="A55" s="9"/>
      <c r="B55" s="54" t="s">
        <v>28</v>
      </c>
      <c r="C55" s="52" t="s">
        <v>29</v>
      </c>
      <c r="D55" s="52"/>
      <c r="E55" s="52"/>
      <c r="F55" s="52"/>
      <c r="G55" s="52"/>
      <c r="H55" s="51"/>
      <c r="I55" s="52"/>
      <c r="J55" s="52"/>
      <c r="K55" s="1"/>
    </row>
    <row r="56" spans="1:11" ht="15.5" x14ac:dyDescent="0.35">
      <c r="A56" s="9"/>
      <c r="B56" s="53"/>
      <c r="C56" s="52" t="s">
        <v>30</v>
      </c>
      <c r="D56" s="52"/>
      <c r="E56" s="52"/>
      <c r="F56" s="52"/>
      <c r="G56" s="52"/>
      <c r="H56" s="51"/>
      <c r="I56" s="52"/>
      <c r="J56" s="52"/>
      <c r="K56" s="1"/>
    </row>
    <row r="57" spans="1:11" ht="15.5" x14ac:dyDescent="0.35">
      <c r="A57" s="9"/>
      <c r="B57" s="53"/>
      <c r="C57" s="52"/>
      <c r="D57" s="52"/>
      <c r="E57" s="52"/>
      <c r="F57" s="52"/>
      <c r="G57" s="52"/>
      <c r="H57" s="51"/>
      <c r="I57" s="52"/>
      <c r="J57" s="52"/>
      <c r="K57" s="1"/>
    </row>
    <row r="58" spans="1:11" ht="15.5" hidden="1" x14ac:dyDescent="0.35">
      <c r="A58" s="9"/>
      <c r="B58" s="53"/>
      <c r="C58" s="52"/>
      <c r="D58" s="52"/>
      <c r="E58" s="52"/>
      <c r="F58" s="52"/>
      <c r="G58" s="52"/>
      <c r="H58" s="51"/>
      <c r="I58" s="52"/>
      <c r="J58" s="52"/>
      <c r="K58" s="1"/>
    </row>
    <row r="59" spans="1:11" hidden="1" x14ac:dyDescent="0.25">
      <c r="A59" s="9"/>
      <c r="B59" s="1"/>
      <c r="C59" s="1"/>
      <c r="D59" s="1"/>
      <c r="E59" s="1"/>
      <c r="F59" s="12"/>
      <c r="G59" s="12"/>
      <c r="H59" s="12"/>
      <c r="I59" s="12"/>
      <c r="J59" s="1"/>
      <c r="K59" s="1"/>
    </row>
    <row r="60" spans="1:11" ht="13" hidden="1" x14ac:dyDescent="0.3">
      <c r="A60" s="9"/>
      <c r="B60" s="1"/>
      <c r="C60" s="50" t="s">
        <v>24</v>
      </c>
      <c r="D60" s="50" t="s">
        <v>25</v>
      </c>
      <c r="E60" s="50" t="s">
        <v>26</v>
      </c>
      <c r="F60" s="50" t="s">
        <v>27</v>
      </c>
      <c r="G60" s="12"/>
      <c r="H60" s="12"/>
      <c r="I60" s="12"/>
      <c r="J60" s="1"/>
      <c r="K60" s="1"/>
    </row>
    <row r="61" spans="1:11" ht="13" hidden="1" x14ac:dyDescent="0.3">
      <c r="A61" s="9"/>
      <c r="B61" s="49" t="s">
        <v>27</v>
      </c>
      <c r="C61" s="27">
        <v>4</v>
      </c>
      <c r="D61" s="25">
        <v>8</v>
      </c>
      <c r="E61" s="24">
        <v>12</v>
      </c>
      <c r="F61" s="23">
        <v>16</v>
      </c>
      <c r="G61" s="12"/>
      <c r="H61" s="12"/>
      <c r="I61" s="12"/>
      <c r="J61" s="1"/>
      <c r="K61" s="1"/>
    </row>
    <row r="62" spans="1:11" ht="13" hidden="1" x14ac:dyDescent="0.3">
      <c r="A62" s="9"/>
      <c r="B62" s="49" t="s">
        <v>26</v>
      </c>
      <c r="C62" s="27">
        <v>3</v>
      </c>
      <c r="D62" s="25">
        <v>6</v>
      </c>
      <c r="E62" s="26">
        <v>9</v>
      </c>
      <c r="F62" s="23">
        <v>12</v>
      </c>
      <c r="G62" s="12"/>
      <c r="H62" s="12"/>
      <c r="I62" s="12"/>
      <c r="J62" s="1"/>
      <c r="K62" s="1"/>
    </row>
    <row r="63" spans="1:11" ht="13" hidden="1" x14ac:dyDescent="0.3">
      <c r="A63" s="9"/>
      <c r="B63" s="49" t="s">
        <v>25</v>
      </c>
      <c r="C63" s="27">
        <v>2</v>
      </c>
      <c r="D63" s="27">
        <v>4</v>
      </c>
      <c r="E63" s="26">
        <v>6</v>
      </c>
      <c r="F63" s="25">
        <v>8</v>
      </c>
      <c r="G63" s="12"/>
      <c r="H63" s="12"/>
      <c r="I63" s="12"/>
      <c r="J63" s="1"/>
      <c r="K63" s="1"/>
    </row>
    <row r="64" spans="1:11" ht="13" hidden="1" x14ac:dyDescent="0.3">
      <c r="A64" s="9"/>
      <c r="B64" s="49" t="s">
        <v>24</v>
      </c>
      <c r="C64" s="27">
        <v>1</v>
      </c>
      <c r="D64" s="27">
        <v>2</v>
      </c>
      <c r="E64" s="28">
        <v>3</v>
      </c>
      <c r="F64" s="27">
        <v>4</v>
      </c>
      <c r="G64" s="12"/>
      <c r="H64" s="12"/>
      <c r="I64" s="12"/>
      <c r="J64" s="1"/>
      <c r="K64" s="1"/>
    </row>
    <row r="65" spans="1:11" hidden="1" x14ac:dyDescent="0.25">
      <c r="A65" s="9"/>
      <c r="B65" s="13"/>
      <c r="C65" s="12"/>
      <c r="D65" s="12"/>
      <c r="E65" s="13"/>
      <c r="F65" s="12"/>
      <c r="G65" s="12"/>
      <c r="H65" s="12"/>
      <c r="I65" s="12"/>
      <c r="J65" s="1"/>
      <c r="K65" s="1"/>
    </row>
    <row r="66" spans="1:11" hidden="1" x14ac:dyDescent="0.25">
      <c r="A66" s="9"/>
      <c r="B66" s="1"/>
      <c r="C66" s="1"/>
      <c r="D66" s="1"/>
      <c r="E66" s="1"/>
      <c r="F66" s="12"/>
      <c r="G66" s="12"/>
      <c r="H66" s="12"/>
      <c r="I66" s="12"/>
      <c r="J66" s="1"/>
      <c r="K66" s="1"/>
    </row>
    <row r="67" spans="1:11" hidden="1" x14ac:dyDescent="0.25">
      <c r="A67" s="9"/>
      <c r="B67" s="1"/>
      <c r="C67" s="1"/>
      <c r="D67" s="1"/>
      <c r="E67" s="1"/>
      <c r="F67" s="12"/>
      <c r="G67" s="12"/>
      <c r="H67" s="12"/>
      <c r="I67" s="12"/>
      <c r="J67" s="1"/>
      <c r="K67" s="1"/>
    </row>
    <row r="68" spans="1:11" hidden="1" x14ac:dyDescent="0.25">
      <c r="A68" s="9"/>
      <c r="B68" s="1"/>
      <c r="C68" s="1"/>
      <c r="D68" s="1"/>
      <c r="E68" s="1"/>
      <c r="F68" s="12" t="s">
        <v>24</v>
      </c>
      <c r="G68" s="12"/>
      <c r="H68" s="22" t="e">
        <f>IF(#REF!="",0,IF(#REF!="Very low",1,IF(#REF!="Low",2,IF(#REF!="Medium",3,IF(#REF!="High",4,F50)))))</f>
        <v>#REF!</v>
      </c>
      <c r="I68" s="22" t="e">
        <f>IF(#REF!="",0,IF(#REF!="Very low",1,IF(#REF!="Low",2,IF(#REF!="Medium",3,IF(#REF!="High",4,G50)))))</f>
        <v>#REF!</v>
      </c>
      <c r="J68" s="29" t="e">
        <f>IF(H68*I68=0,"",IF(H68*I68&gt;0.5,H68*I68))</f>
        <v>#REF!</v>
      </c>
      <c r="K68" s="1" t="e">
        <f>IF(J68="","",IF(J68&lt;5, "Low",IF(J68&lt;11,"Medium",IF(J68&gt;11,"High"))))</f>
        <v>#REF!</v>
      </c>
    </row>
    <row r="69" spans="1:11" hidden="1" x14ac:dyDescent="0.25">
      <c r="A69" s="9"/>
      <c r="B69" s="1"/>
      <c r="C69" s="1"/>
      <c r="D69" s="1"/>
      <c r="E69" s="1"/>
      <c r="F69" s="12" t="s">
        <v>25</v>
      </c>
      <c r="G69" s="12"/>
      <c r="H69" s="22">
        <f>IF(F50="",0,IF(F50="Very low",1,IF(F50="Low",2,IF(F50="Medium",3,IF(F50="High",4,#REF!)))))</f>
        <v>3</v>
      </c>
      <c r="I69" s="22">
        <f>IF(G50="",0,IF(G50="Very low",1,IF(G50="Low",2,IF(G50="Medium",3,IF(G50="High",4,#REF!)))))</f>
        <v>3</v>
      </c>
      <c r="J69" s="29">
        <f t="shared" ref="J69:J87" si="0">IF(H69*I69=0,"",IF(H69*I69&gt;0.5,H69*I69))</f>
        <v>9</v>
      </c>
      <c r="K69" s="1" t="str">
        <f t="shared" ref="K69:K87" si="1">IF(J69="","",IF(J69&lt;5, "Low",IF(J69&lt;11,"Medium",IF(J69&gt;11,"High"))))</f>
        <v>Medium</v>
      </c>
    </row>
    <row r="70" spans="1:11" hidden="1" x14ac:dyDescent="0.25">
      <c r="A70" s="9"/>
      <c r="B70" s="1"/>
      <c r="C70" s="1"/>
      <c r="D70" s="1"/>
      <c r="E70" s="1"/>
      <c r="F70" s="12" t="s">
        <v>26</v>
      </c>
      <c r="G70" s="12"/>
      <c r="H70" s="22" t="e">
        <f>IF(#REF!="",0,IF(#REF!="Very low",1,IF(#REF!="Low",2,IF(#REF!="Medium",3,IF(#REF!="High",4,F36)))))</f>
        <v>#REF!</v>
      </c>
      <c r="I70" s="22" t="e">
        <f>IF(#REF!="",0,IF(#REF!="Very low",1,IF(#REF!="Low",2,IF(#REF!="Medium",3,IF(#REF!="High",4,G36)))))</f>
        <v>#REF!</v>
      </c>
      <c r="J70" s="29" t="e">
        <f t="shared" si="0"/>
        <v>#REF!</v>
      </c>
      <c r="K70" s="1" t="e">
        <f t="shared" si="1"/>
        <v>#REF!</v>
      </c>
    </row>
    <row r="71" spans="1:11" hidden="1" x14ac:dyDescent="0.25">
      <c r="A71" s="9"/>
      <c r="B71" s="1"/>
      <c r="C71" s="1"/>
      <c r="D71" s="1"/>
      <c r="E71" s="1"/>
      <c r="F71" s="12" t="s">
        <v>27</v>
      </c>
      <c r="G71" s="12"/>
      <c r="H71" s="22">
        <f>IF(F36="",0,IF(F36="Very low",1,IF(F36="Low",2,IF(F36="Medium",3,IF(F36="High",4,F37)))))</f>
        <v>3</v>
      </c>
      <c r="I71" s="22">
        <f>IF(G36="",0,IF(G36="Very low",1,IF(G36="Low",2,IF(G36="Medium",3,IF(G36="High",4,G37)))))</f>
        <v>3</v>
      </c>
      <c r="J71" s="29">
        <f t="shared" si="0"/>
        <v>9</v>
      </c>
      <c r="K71" s="1" t="str">
        <f t="shared" si="1"/>
        <v>Medium</v>
      </c>
    </row>
    <row r="72" spans="1:11" hidden="1" x14ac:dyDescent="0.25">
      <c r="A72" s="9"/>
      <c r="B72" s="1"/>
      <c r="C72" s="1"/>
      <c r="D72" s="1"/>
      <c r="E72" s="1"/>
      <c r="F72" s="12"/>
      <c r="G72" s="12"/>
      <c r="H72" s="22">
        <f>IF(F37="",0,IF(F37="Very low",1,IF(F37="Low",2,IF(F37="Medium",3,IF(F37="High",4,#REF!)))))</f>
        <v>3</v>
      </c>
      <c r="I72" s="22">
        <f>IF(G37="",0,IF(G37="Very low",1,IF(G37="Low",2,IF(G37="Medium",3,IF(G37="High",4,#REF!)))))</f>
        <v>2</v>
      </c>
      <c r="J72" s="29">
        <f t="shared" si="0"/>
        <v>6</v>
      </c>
      <c r="K72" s="1" t="str">
        <f t="shared" si="1"/>
        <v>Medium</v>
      </c>
    </row>
    <row r="73" spans="1:11" hidden="1" x14ac:dyDescent="0.25">
      <c r="A73" s="9"/>
      <c r="B73" s="1"/>
      <c r="C73" s="1"/>
      <c r="D73" s="1"/>
      <c r="E73" s="1"/>
      <c r="F73" s="12"/>
      <c r="G73" s="12"/>
      <c r="H73" s="22" t="e">
        <f>IF(#REF!="",0,IF(#REF!="Very low",1,IF(#REF!="Low",2,IF(#REF!="Medium",3,IF(#REF!="High",4,F39)))))</f>
        <v>#REF!</v>
      </c>
      <c r="I73" s="22" t="e">
        <f>IF(#REF!="",0,IF(#REF!="Very low",1,IF(#REF!="Low",2,IF(#REF!="Medium",3,IF(#REF!="High",4,G39)))))</f>
        <v>#REF!</v>
      </c>
      <c r="J73" s="29" t="e">
        <f t="shared" si="0"/>
        <v>#REF!</v>
      </c>
      <c r="K73" s="1" t="e">
        <f t="shared" si="1"/>
        <v>#REF!</v>
      </c>
    </row>
    <row r="74" spans="1:11" hidden="1" x14ac:dyDescent="0.25">
      <c r="A74" s="9"/>
      <c r="B74" s="1"/>
      <c r="C74" s="1"/>
      <c r="D74" s="1"/>
      <c r="E74" s="1"/>
      <c r="F74" s="12"/>
      <c r="G74" s="12"/>
      <c r="H74" s="22">
        <f>IF(F39="",0,IF(F39="Very low",1,IF(F39="Low",2,IF(F39="Medium",3,IF(F39="High",4,F40)))))</f>
        <v>3</v>
      </c>
      <c r="I74" s="22">
        <f>IF(G39="",0,IF(G39="Very low",1,IF(G39="Low",2,IF(G39="Medium",3,IF(G39="High",4,G40)))))</f>
        <v>3</v>
      </c>
      <c r="J74" s="29">
        <f t="shared" si="0"/>
        <v>9</v>
      </c>
      <c r="K74" s="1" t="str">
        <f t="shared" si="1"/>
        <v>Medium</v>
      </c>
    </row>
    <row r="75" spans="1:11" hidden="1" x14ac:dyDescent="0.25">
      <c r="A75" s="9"/>
      <c r="B75" s="1"/>
      <c r="C75" s="1"/>
      <c r="D75" s="1"/>
      <c r="E75" s="1"/>
      <c r="F75" s="12"/>
      <c r="G75" s="12"/>
      <c r="H75" s="22">
        <f>IF(F40="",0,IF(F40="Very low",1,IF(F40="Low",2,IF(F40="Medium",3,IF(F40="High",4,#REF!)))))</f>
        <v>3</v>
      </c>
      <c r="I75" s="22">
        <f>IF(G40="",0,IF(G40="Very low",1,IF(G40="Low",2,IF(G40="Medium",3,IF(G40="High",4,#REF!)))))</f>
        <v>3</v>
      </c>
      <c r="J75" s="29">
        <f t="shared" si="0"/>
        <v>9</v>
      </c>
      <c r="K75" s="1" t="str">
        <f t="shared" si="1"/>
        <v>Medium</v>
      </c>
    </row>
    <row r="76" spans="1:11" hidden="1" x14ac:dyDescent="0.25">
      <c r="A76" s="9"/>
      <c r="B76" s="1"/>
      <c r="C76" s="12" t="s">
        <v>24</v>
      </c>
      <c r="D76" s="12" t="s">
        <v>25</v>
      </c>
      <c r="E76" s="12" t="s">
        <v>26</v>
      </c>
      <c r="F76" s="12" t="s">
        <v>27</v>
      </c>
      <c r="G76" s="12"/>
      <c r="H76" s="22" t="e">
        <f>IF(#REF!="",0,IF(#REF!="Very low",1,IF(#REF!="Low",2,IF(#REF!="Medium",3,IF(#REF!="High",4,#REF!)))))</f>
        <v>#REF!</v>
      </c>
      <c r="I76" s="22" t="e">
        <f>IF(#REF!="",0,IF(#REF!="Very low",1,IF(#REF!="Low",2,IF(#REF!="Medium",3,IF(#REF!="High",4,#REF!)))))</f>
        <v>#REF!</v>
      </c>
      <c r="J76" s="29" t="e">
        <f t="shared" si="0"/>
        <v>#REF!</v>
      </c>
      <c r="K76" s="1" t="e">
        <f t="shared" si="1"/>
        <v>#REF!</v>
      </c>
    </row>
    <row r="77" spans="1:11" hidden="1" x14ac:dyDescent="0.25">
      <c r="A77" s="9"/>
      <c r="B77" s="12" t="s">
        <v>24</v>
      </c>
      <c r="C77" s="27">
        <v>1</v>
      </c>
      <c r="D77" s="27">
        <v>2</v>
      </c>
      <c r="E77" s="28">
        <v>3</v>
      </c>
      <c r="F77" s="27">
        <v>4</v>
      </c>
      <c r="G77" s="12"/>
      <c r="H77" s="22" t="e">
        <f>IF(#REF!="",0,IF(#REF!="Very low",1,IF(#REF!="Low",2,IF(#REF!="Medium",3,IF(#REF!="High",4,F42)))))</f>
        <v>#REF!</v>
      </c>
      <c r="I77" s="22" t="e">
        <f>IF(#REF!="",0,IF(#REF!="Very low",1,IF(#REF!="Low",2,IF(#REF!="Medium",3,IF(#REF!="High",4,G42)))))</f>
        <v>#REF!</v>
      </c>
      <c r="J77" s="29" t="e">
        <f t="shared" si="0"/>
        <v>#REF!</v>
      </c>
      <c r="K77" s="1" t="e">
        <f t="shared" si="1"/>
        <v>#REF!</v>
      </c>
    </row>
    <row r="78" spans="1:11" hidden="1" x14ac:dyDescent="0.25">
      <c r="A78" s="9"/>
      <c r="B78" s="12" t="s">
        <v>25</v>
      </c>
      <c r="C78" s="27">
        <v>2</v>
      </c>
      <c r="D78" s="27">
        <v>4</v>
      </c>
      <c r="E78" s="26">
        <v>6</v>
      </c>
      <c r="F78" s="25">
        <v>8</v>
      </c>
      <c r="G78" s="12"/>
      <c r="H78" s="22">
        <f>IF(F42="",0,IF(F42="Very low",1,IF(F42="Low",2,IF(F42="Medium",3,IF(F42="High",4,#REF!)))))</f>
        <v>3</v>
      </c>
      <c r="I78" s="22">
        <f>IF(G42="",0,IF(G42="Very low",1,IF(G42="Low",2,IF(G42="Medium",3,IF(G42="High",4,#REF!)))))</f>
        <v>3</v>
      </c>
      <c r="J78" s="29">
        <f t="shared" si="0"/>
        <v>9</v>
      </c>
      <c r="K78" s="1" t="str">
        <f t="shared" si="1"/>
        <v>Medium</v>
      </c>
    </row>
    <row r="79" spans="1:11" hidden="1" x14ac:dyDescent="0.25">
      <c r="A79" s="9"/>
      <c r="B79" s="12" t="s">
        <v>26</v>
      </c>
      <c r="C79" s="27">
        <v>3</v>
      </c>
      <c r="D79" s="25">
        <v>6</v>
      </c>
      <c r="E79" s="26">
        <v>9</v>
      </c>
      <c r="F79" s="23">
        <v>12</v>
      </c>
      <c r="G79" s="12"/>
      <c r="H79" s="22" t="e">
        <f>IF(#REF!="",0,IF(#REF!="Very low",1,IF(#REF!="Low",2,IF(#REF!="Medium",3,IF(#REF!="High",4,#REF!)))))</f>
        <v>#REF!</v>
      </c>
      <c r="I79" s="22" t="e">
        <f>IF(#REF!="",0,IF(#REF!="Very low",1,IF(#REF!="Low",2,IF(#REF!="Medium",3,IF(#REF!="High",4,#REF!)))))</f>
        <v>#REF!</v>
      </c>
      <c r="J79" s="29" t="e">
        <f t="shared" si="0"/>
        <v>#REF!</v>
      </c>
      <c r="K79" s="1" t="e">
        <f t="shared" si="1"/>
        <v>#REF!</v>
      </c>
    </row>
    <row r="80" spans="1:11" hidden="1" x14ac:dyDescent="0.25">
      <c r="A80" s="9"/>
      <c r="B80" s="12" t="s">
        <v>27</v>
      </c>
      <c r="C80" s="27">
        <v>4</v>
      </c>
      <c r="D80" s="25">
        <v>8</v>
      </c>
      <c r="E80" s="24">
        <v>12</v>
      </c>
      <c r="F80" s="23">
        <v>16</v>
      </c>
      <c r="G80" s="12"/>
      <c r="H80" s="22" t="e">
        <f>IF(#REF!="",0,IF(#REF!="Very low",1,IF(#REF!="Low",2,IF(#REF!="Medium",3,IF(#REF!="High",4,#REF!)))))</f>
        <v>#REF!</v>
      </c>
      <c r="I80" s="22" t="e">
        <f>IF(#REF!="",0,IF(#REF!="Very low",1,IF(#REF!="Low",2,IF(#REF!="Medium",3,IF(#REF!="High",4,#REF!)))))</f>
        <v>#REF!</v>
      </c>
      <c r="J80" s="29" t="e">
        <f t="shared" si="0"/>
        <v>#REF!</v>
      </c>
      <c r="K80" s="1" t="e">
        <f t="shared" si="1"/>
        <v>#REF!</v>
      </c>
    </row>
    <row r="81" spans="1:11" hidden="1" x14ac:dyDescent="0.25">
      <c r="A81" s="9"/>
      <c r="B81" s="12"/>
      <c r="C81" s="12"/>
      <c r="D81" s="12"/>
      <c r="F81" s="12"/>
      <c r="G81" s="12"/>
      <c r="H81" s="22" t="e">
        <f>IF(#REF!="",0,IF(#REF!="Very low",1,IF(#REF!="Low",2,IF(#REF!="Medium",3,IF(#REF!="High",4,#REF!)))))</f>
        <v>#REF!</v>
      </c>
      <c r="I81" s="22" t="e">
        <f>IF(#REF!="",0,IF(#REF!="Very low",1,IF(#REF!="Low",2,IF(#REF!="Medium",3,IF(#REF!="High",4,#REF!)))))</f>
        <v>#REF!</v>
      </c>
      <c r="J81" s="29" t="e">
        <f t="shared" si="0"/>
        <v>#REF!</v>
      </c>
      <c r="K81" s="1" t="e">
        <f t="shared" si="1"/>
        <v>#REF!</v>
      </c>
    </row>
    <row r="82" spans="1:11" hidden="1" x14ac:dyDescent="0.25">
      <c r="A82" s="9"/>
      <c r="B82" s="1"/>
      <c r="C82" s="1"/>
      <c r="D82" s="1"/>
      <c r="E82" s="1"/>
      <c r="F82" s="12"/>
      <c r="G82" s="12"/>
      <c r="H82" s="22" t="e">
        <f>IF(#REF!="",0,IF(#REF!="Very low",1,IF(#REF!="Low",2,IF(#REF!="Medium",3,IF(#REF!="High",4,#REF!)))))</f>
        <v>#REF!</v>
      </c>
      <c r="I82" s="22" t="e">
        <f>IF(#REF!="",0,IF(#REF!="Very low",1,IF(#REF!="Low",2,IF(#REF!="Medium",3,IF(#REF!="High",4,#REF!)))))</f>
        <v>#REF!</v>
      </c>
      <c r="J82" s="29" t="e">
        <f t="shared" si="0"/>
        <v>#REF!</v>
      </c>
      <c r="K82" s="1" t="e">
        <f t="shared" si="1"/>
        <v>#REF!</v>
      </c>
    </row>
    <row r="83" spans="1:11" hidden="1" x14ac:dyDescent="0.25">
      <c r="A83" s="9"/>
      <c r="B83" s="1"/>
      <c r="C83" s="1"/>
      <c r="D83" s="1"/>
      <c r="E83" s="1"/>
      <c r="F83" s="12"/>
      <c r="G83" s="12"/>
      <c r="H83" s="22" t="e">
        <f>IF(#REF!="",0,IF(#REF!="Very low",1,IF(#REF!="Low",2,IF(#REF!="Medium",3,IF(#REF!="High",4,#REF!)))))</f>
        <v>#REF!</v>
      </c>
      <c r="I83" s="22" t="e">
        <f>IF(#REF!="",0,IF(#REF!="Very low",1,IF(#REF!="Low",2,IF(#REF!="Medium",3,IF(#REF!="High",4,#REF!)))))</f>
        <v>#REF!</v>
      </c>
      <c r="J83" s="29" t="e">
        <f t="shared" si="0"/>
        <v>#REF!</v>
      </c>
      <c r="K83" s="1" t="e">
        <f t="shared" si="1"/>
        <v>#REF!</v>
      </c>
    </row>
    <row r="84" spans="1:11" hidden="1" x14ac:dyDescent="0.25">
      <c r="A84" s="9"/>
      <c r="B84" s="1"/>
      <c r="C84" s="1"/>
      <c r="D84" s="1"/>
      <c r="E84" s="1"/>
      <c r="F84" s="12"/>
      <c r="G84" s="12"/>
      <c r="H84" s="22" t="e">
        <f>IF(#REF!="",0,IF(#REF!="Very low",1,IF(#REF!="Low",2,IF(#REF!="Medium",3,IF(#REF!="High",4,#REF!)))))</f>
        <v>#REF!</v>
      </c>
      <c r="I84" s="22" t="e">
        <f>IF(#REF!="",0,IF(#REF!="Very low",1,IF(#REF!="Low",2,IF(#REF!="Medium",3,IF(#REF!="High",4,#REF!)))))</f>
        <v>#REF!</v>
      </c>
      <c r="J84" s="29" t="e">
        <f t="shared" si="0"/>
        <v>#REF!</v>
      </c>
      <c r="K84" s="1" t="e">
        <f t="shared" si="1"/>
        <v>#REF!</v>
      </c>
    </row>
    <row r="85" spans="1:11" hidden="1" x14ac:dyDescent="0.25">
      <c r="A85" s="9"/>
      <c r="B85" s="1"/>
      <c r="C85" s="1"/>
      <c r="D85" s="1"/>
      <c r="E85" s="1"/>
      <c r="F85" s="12"/>
      <c r="G85" s="12"/>
      <c r="H85" s="22" t="e">
        <f>IF(#REF!="",0,IF(#REF!="Very low",1,IF(#REF!="Low",2,IF(#REF!="Medium",3,IF(#REF!="High",4,#REF!)))))</f>
        <v>#REF!</v>
      </c>
      <c r="I85" s="22" t="e">
        <f>IF(#REF!="",0,IF(#REF!="Very low",1,IF(#REF!="Low",2,IF(#REF!="Medium",3,IF(#REF!="High",4,#REF!)))))</f>
        <v>#REF!</v>
      </c>
      <c r="J85" s="29" t="e">
        <f t="shared" si="0"/>
        <v>#REF!</v>
      </c>
      <c r="K85" s="1" t="e">
        <f t="shared" si="1"/>
        <v>#REF!</v>
      </c>
    </row>
    <row r="86" spans="1:11" hidden="1" x14ac:dyDescent="0.25">
      <c r="A86" s="9"/>
      <c r="B86" s="1"/>
      <c r="C86" s="1"/>
      <c r="D86" s="1"/>
      <c r="E86" s="1"/>
      <c r="F86" s="12"/>
      <c r="G86" s="12"/>
      <c r="H86" s="22" t="e">
        <f>IF(#REF!="",0,IF(#REF!="Very low",1,IF(#REF!="Low",2,IF(#REF!="Medium",3,IF(#REF!="High",4,#REF!)))))</f>
        <v>#REF!</v>
      </c>
      <c r="I86" s="22" t="e">
        <f>IF(#REF!="",0,IF(#REF!="Very low",1,IF(#REF!="Low",2,IF(#REF!="Medium",3,IF(#REF!="High",4,#REF!)))))</f>
        <v>#REF!</v>
      </c>
      <c r="J86" s="29" t="e">
        <f t="shared" si="0"/>
        <v>#REF!</v>
      </c>
      <c r="K86" s="1" t="e">
        <f t="shared" si="1"/>
        <v>#REF!</v>
      </c>
    </row>
    <row r="87" spans="1:11" hidden="1" x14ac:dyDescent="0.25">
      <c r="A87" s="9"/>
      <c r="B87" s="1"/>
      <c r="C87" s="1"/>
      <c r="D87" s="1"/>
      <c r="E87" s="1"/>
      <c r="F87" s="12"/>
      <c r="G87" s="12"/>
      <c r="H87" s="22" t="e">
        <f>IF(#REF!="",0,IF(#REF!="Very low",1,IF(#REF!="Low",2,IF(#REF!="Medium",3,IF(#REF!="High",4,F54)))))</f>
        <v>#REF!</v>
      </c>
      <c r="I87" s="22" t="e">
        <f>IF(#REF!="",0,IF(#REF!="Very low",1,IF(#REF!="Low",2,IF(#REF!="Medium",3,IF(#REF!="High",4,G54)))))</f>
        <v>#REF!</v>
      </c>
      <c r="J87" s="29" t="e">
        <f t="shared" si="0"/>
        <v>#REF!</v>
      </c>
      <c r="K87" s="1" t="e">
        <f t="shared" si="1"/>
        <v>#REF!</v>
      </c>
    </row>
    <row r="88" spans="1:11" hidden="1" x14ac:dyDescent="0.25">
      <c r="A88" s="9"/>
      <c r="B88" s="1"/>
      <c r="C88" s="1"/>
      <c r="D88" s="1"/>
      <c r="E88" s="1"/>
      <c r="F88" s="12"/>
      <c r="G88" s="12"/>
      <c r="H88" s="12"/>
      <c r="I88" s="12"/>
      <c r="J88" s="1"/>
      <c r="K88" s="1"/>
    </row>
    <row r="89" spans="1:11" hidden="1" x14ac:dyDescent="0.25">
      <c r="A89" s="1"/>
      <c r="B89" s="1"/>
      <c r="C89" s="1"/>
      <c r="D89" s="1"/>
      <c r="E89" s="1"/>
      <c r="F89" s="12"/>
      <c r="G89" s="12"/>
      <c r="H89" s="12"/>
      <c r="I89" s="12"/>
      <c r="J89" s="1"/>
      <c r="K89" s="1"/>
    </row>
    <row r="90" spans="1:11" hidden="1" x14ac:dyDescent="0.25">
      <c r="A90" s="1"/>
      <c r="B90" s="1"/>
      <c r="C90" s="1"/>
      <c r="D90" s="1"/>
      <c r="E90" s="1"/>
      <c r="F90" s="12"/>
      <c r="G90" s="12"/>
      <c r="H90" s="12"/>
      <c r="I90" s="12"/>
      <c r="J90" s="1"/>
      <c r="K90" s="1"/>
    </row>
    <row r="91" spans="1:11" hidden="1" x14ac:dyDescent="0.25">
      <c r="A91" s="1"/>
      <c r="B91" s="1"/>
      <c r="C91" s="1"/>
      <c r="D91" s="1"/>
      <c r="E91" s="1"/>
      <c r="F91" s="12"/>
      <c r="G91" s="12"/>
      <c r="H91" s="12"/>
      <c r="I91" s="12"/>
      <c r="J91" s="1"/>
      <c r="K91" s="1"/>
    </row>
    <row r="125" ht="13.5" customHeight="1" x14ac:dyDescent="0.25"/>
  </sheetData>
  <sheetProtection selectLockedCells="1"/>
  <mergeCells count="6">
    <mergeCell ref="D28:K28"/>
    <mergeCell ref="F12:J12"/>
    <mergeCell ref="F4:J4"/>
    <mergeCell ref="F6:J6"/>
    <mergeCell ref="F8:J8"/>
    <mergeCell ref="F10:J10"/>
  </mergeCells>
  <phoneticPr fontId="0" type="noConversion"/>
  <dataValidations count="2">
    <dataValidation type="list" allowBlank="1" showInputMessage="1" showErrorMessage="1" sqref="F36:G42 F44:G53" xr:uid="{00000000-0002-0000-0000-000000000000}">
      <formula1>$F$68:$F$72</formula1>
    </dataValidation>
    <dataValidation type="list" allowBlank="1" showInputMessage="1" showErrorMessage="1" sqref="F43:G43" xr:uid="{00000000-0002-0000-0000-000001000000}">
      <formula1>$F$67:$F$72</formula1>
    </dataValidation>
  </dataValidations>
  <pageMargins left="0.74803149606299213" right="0.74803149606299213" top="0.98425196850393704" bottom="0.98425196850393704" header="0.51181102362204722" footer="0.51181102362204722"/>
  <pageSetup paperSize="8" orientation="landscape"/>
  <headerFooter alignWithMargins="0">
    <oddHeader>&amp;CGeneric Risk Assessment SR2008No14GRA</oddHeader>
    <oddFooter>Page &amp;P</oddFoot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78499d3b-94a8-4059-8763-489d4400b14a" ContentTypeId="0x01010067EB80C5FE939D4A9B3D8BA62129B7F501" PreviousValue="false"/>
</file>

<file path=customXml/item3.xml><?xml version="1.0" encoding="utf-8"?>
<ct:contentTypeSchema xmlns:ct="http://schemas.microsoft.com/office/2006/metadata/contentType" xmlns:ma="http://schemas.microsoft.com/office/2006/metadata/properties/metaAttributes" ct:_="" ma:_="" ma:contentTypeName="NRW Word Document" ma:contentTypeID="0x01010067EB80C5FE939D4A9B3D8BA62129B7F501005C2964981E94FD45B2F5886F38D3CF02" ma:contentTypeVersion="551" ma:contentTypeDescription="" ma:contentTypeScope="" ma:versionID="8b0e29160f5a4d58e56a523ede96f58a">
  <xsd:schema xmlns:xsd="http://www.w3.org/2001/XMLSchema" xmlns:xs="http://www.w3.org/2001/XMLSchema" xmlns:p="http://schemas.microsoft.com/office/2006/metadata/properties" xmlns:ns2="9be56660-2c31-41ef-bc00-23e72f632f2a" targetNamespace="http://schemas.microsoft.com/office/2006/metadata/properties" ma:root="true" ma:fieldsID="f45977c00e73a0a92893de7201d3fb8c"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9be56660-2c31-41ef-bc00-23e72f632f2a">REGU-632-412</_dlc_DocId>
    <_dlc_DocIdUrl xmlns="9be56660-2c31-41ef-bc00-23e72f632f2a">
      <Url>https://cyfoethnaturiolcymru.sharepoint.com/teams/Regulatory/wasters/wain/_layouts/15/DocIdRedir.aspx?ID=REGU-632-412</Url>
      <Description>REGU-632-412</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67312B-CC8A-459E-A52F-3D67E962EB92}">
  <ds:schemaRefs>
    <ds:schemaRef ds:uri="http://schemas.microsoft.com/sharepoint/events"/>
  </ds:schemaRefs>
</ds:datastoreItem>
</file>

<file path=customXml/itemProps2.xml><?xml version="1.0" encoding="utf-8"?>
<ds:datastoreItem xmlns:ds="http://schemas.openxmlformats.org/officeDocument/2006/customXml" ds:itemID="{32161C16-9D9A-4681-A267-F9CEC6B02AC8}">
  <ds:schemaRefs>
    <ds:schemaRef ds:uri="Microsoft.SharePoint.Taxonomy.ContentTypeSync"/>
  </ds:schemaRefs>
</ds:datastoreItem>
</file>

<file path=customXml/itemProps3.xml><?xml version="1.0" encoding="utf-8"?>
<ds:datastoreItem xmlns:ds="http://schemas.openxmlformats.org/officeDocument/2006/customXml" ds:itemID="{3C48E7A3-D029-4531-BE02-87D7486AE7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261D998-D502-46CC-AF32-7F9FA6D7C91A}">
  <ds:schemaRefs>
    <ds:schemaRef ds:uri="http://schemas.microsoft.com/office/2006/metadata/properties"/>
    <ds:schemaRef ds:uri="http://schemas.microsoft.com/office/infopath/2007/PartnerControls"/>
    <ds:schemaRef ds:uri="9be56660-2c31-41ef-bc00-23e72f632f2a"/>
  </ds:schemaRefs>
</ds:datastoreItem>
</file>

<file path=customXml/itemProps5.xml><?xml version="1.0" encoding="utf-8"?>
<ds:datastoreItem xmlns:ds="http://schemas.openxmlformats.org/officeDocument/2006/customXml" ds:itemID="{E1E5F084-4E96-4536-B68D-9ADD61B265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R.Yearsley</dc:creator>
  <dc:description>207_06_SD33; Version 2_x000d_
Issue date: 22/02/07_x000d_
review due: 22/05/08</dc:description>
  <cp:lastModifiedBy>Evans, Samantha</cp:lastModifiedBy>
  <cp:lastPrinted>2008-03-18T14:13:54Z</cp:lastPrinted>
  <dcterms:created xsi:type="dcterms:W3CDTF">2005-05-04T08:30:35Z</dcterms:created>
  <dcterms:modified xsi:type="dcterms:W3CDTF">2023-04-29T21:11:36Z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0x01010067EB80C5FE939D4A9B3D8BA62129B7F501005C2964981E94FD45B2F5886F38D3CF02</vt:lpwstr>
  </property>
  <property fmtid="{D5CDD505-2E9C-101B-9397-08002B2CF9AE}" pid="4" name="_dlc_DocIdItemGuid">
    <vt:lpwstr>3d02604c-f5cd-46ae-9371-078e7bea0ea0</vt:lpwstr>
  </property>
</Properties>
</file>